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<sst xmlns="http://schemas.openxmlformats.org/spreadsheetml/2006/main" count="53" uniqueCount="53">
  <si>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</si>
  <si>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</si>
  <si>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</si>
  <si>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</si>
  <si>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</si>
  <si>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</si>
  <si>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</si>
  <si>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</si>
  <si>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</si>
  <si>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</si>
  <si>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</si>
  <si>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</si>
  <si>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</si>
  <si>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</si>
  <si>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</si>
  <si>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</si>
  <si>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</si>
  <si>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</si>
  <si>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</si>
  <si>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</si>
  <si>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</si>
  <si>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</si>
  <si>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</si>
  <si>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</si>
  <si>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</si>
  <si>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</si>
  <si>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</si>
  <si>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</si>
  <si>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</si>
  <si>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</si>
  <si>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</si>
  <si>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</si>
  <si>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</si>
  <si>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</si>
  <si>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</si>
  <si>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</si>
  <si>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</si>
  <si>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</si>
  <si>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</si>
  <si>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</si>
  <si>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</si>
  <si>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</si>
  <si>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</si>
  <si>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</si>
  <si>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</si>
  <si>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</si>
  <si>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</si>
  <si>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</si>
  <si>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</si>
  <si>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</si>
  <si>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</si>
  <si>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</si>
  <si>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21 вересня 2020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</si>
</sst>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27" fillId="33" borderId="0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33" borderId="0" xfId="54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left" vertical="center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18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left" wrapTex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49" fontId="22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1" fillId="0" borderId="12" xfId="58" applyFont="1" applyFill="1" applyBorder="1" applyAlignment="1" applyProtection="1">
      <alignment horizontal="left" wrapText="1"/>
      <protection/>
    </xf>
    <xf numFmtId="0" fontId="28" fillId="0" borderId="15" xfId="58" applyFont="1" applyFill="1" applyBorder="1" applyAlignment="1" applyProtection="1">
      <alignment horizontal="left" wrapTex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lef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left" wrapText="1"/>
      <protection/>
    </xf>
    <xf numFmtId="0" fontId="25" fillId="0" borderId="17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lef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left" wrapText="1"/>
      <protection/>
    </xf>
    <xf numFmtId="0" fontId="24" fillId="0" borderId="10" xfId="58" applyFont="1" applyFill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182" fontId="25" fillId="0" borderId="26" xfId="58" applyNumberFormat="1" applyFont="1" applyFill="1" applyBorder="1" applyAlignment="1">
      <alignment horizontal="center" wrapText="1" shrinkToFit="1"/>
      <protection/>
    </xf>
    <xf numFmtId="49" fontId="25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18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184" fontId="24" fillId="0" borderId="18" xfId="0" applyNumberFormat="1" applyFont="1" applyFill="1" applyBorder="1" applyAlignment="1">
      <alignment horizontal="center" vertical="center"/>
    </xf>
    <xf numFmtId="182" fontId="25" fillId="0" borderId="18" xfId="54" applyNumberFormat="1" applyFont="1" applyFill="1" applyBorder="1" applyAlignment="1">
      <alignment horizontal="right"/>
      <protection/>
    </xf>
    <xf numFmtId="182" fontId="25" fillId="0" borderId="18" xfId="54" applyNumberFormat="1" applyFont="1" applyBorder="1">
      <alignment/>
      <protection/>
    </xf>
    <xf numFmtId="182" fontId="25" fillId="0" borderId="15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0" fillId="3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84" fontId="36" fillId="0" borderId="18" xfId="54" applyNumberFormat="1" applyFont="1" applyFill="1" applyBorder="1" applyAlignment="1">
      <alignment horizontal="right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3">
      <selection activeCell="C22" sqref="C22"/>
    </sheetView>
  </sheetViews>
  <sheetFormatPr defaultColWidth="9.00390625" defaultRowHeight="12.75"/>
  <cols>
    <col min="1" max="1" width="15.875" style="3" customWidth="1"/>
    <col min="2" max="2" width="51.75390625" style="10" customWidth="1"/>
    <col min="3" max="3" width="19.375" style="3" customWidth="1"/>
    <col min="4" max="4" width="14.75390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75390625" style="3" bestFit="1" customWidth="1"/>
    <col min="10" max="16384" width="9.125" style="3" customWidth="1"/>
  </cols>
  <sheetData>
    <row r="1" spans="1:5" ht="22.5">
      <c r="A1" s="62" t="s">
        <v>23</v>
      </c>
      <c r="B1" s="62"/>
      <c r="C1" s="62"/>
      <c r="D1" s="62"/>
      <c r="E1" s="62"/>
    </row>
    <row r="2" spans="1:5" ht="22.5">
      <c r="A2" s="62" t="s">
        <v>52</v>
      </c>
      <c r="B2" s="62"/>
      <c r="C2" s="62"/>
      <c r="D2" s="62"/>
      <c r="E2" s="62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15" t="s">
        <v>0</v>
      </c>
      <c r="B4" s="16" t="s">
        <v>1</v>
      </c>
      <c r="C4" s="17" t="s">
        <v>41</v>
      </c>
      <c r="D4" s="17" t="s">
        <v>20</v>
      </c>
      <c r="E4" s="18" t="s">
        <v>4</v>
      </c>
    </row>
    <row r="5" spans="1:5" ht="23.25" customHeight="1" thickBot="1">
      <c r="A5" s="63" t="s">
        <v>6</v>
      </c>
      <c r="B5" s="64"/>
      <c r="C5" s="64"/>
      <c r="D5" s="64"/>
      <c r="E5" s="65"/>
    </row>
    <row r="6" spans="1:5" ht="29.25" customHeight="1" thickBot="1">
      <c r="A6" s="19">
        <v>10000000</v>
      </c>
      <c r="B6" s="20" t="s">
        <v>2</v>
      </c>
      <c r="C6" s="21">
        <f>C7+C8+C9</f>
        <v>21578</v>
      </c>
      <c r="D6" s="21">
        <f>D7+D8+D9</f>
        <v>21303.999999999996</v>
      </c>
      <c r="E6" s="22">
        <f aca="true" t="shared" si="0" ref="E6:E23">D6/C6*100</f>
        <v>98.73018815460189</v>
      </c>
    </row>
    <row r="7" spans="1:5" ht="38.25" customHeight="1">
      <c r="A7" s="23">
        <v>11010000</v>
      </c>
      <c r="B7" s="24" t="s">
        <v>10</v>
      </c>
      <c r="C7" s="53">
        <v>20880</v>
      </c>
      <c r="D7" s="54">
        <v>20685.8</v>
      </c>
      <c r="E7" s="25">
        <f t="shared" si="0"/>
        <v>99.0699233716475</v>
      </c>
    </row>
    <row r="8" spans="1:5" ht="39" customHeight="1">
      <c r="A8" s="26" t="s">
        <v>22</v>
      </c>
      <c r="B8" s="27" t="s">
        <v>21</v>
      </c>
      <c r="C8" s="53"/>
      <c r="D8" s="53">
        <v>5.1</v>
      </c>
      <c r="E8" s="25"/>
    </row>
    <row r="9" spans="1:5" ht="39" customHeight="1" thickBot="1">
      <c r="A9" s="26">
        <v>13000000</v>
      </c>
      <c r="B9" s="27" t="s">
        <v>48</v>
      </c>
      <c r="C9" s="53">
        <v>698</v>
      </c>
      <c r="D9" s="54">
        <v>613.1</v>
      </c>
      <c r="E9" s="25">
        <f t="shared" si="0"/>
        <v>87.83667621776505</v>
      </c>
    </row>
    <row r="10" spans="1:5" ht="27" customHeight="1" thickBot="1">
      <c r="A10" s="28">
        <v>20000000</v>
      </c>
      <c r="B10" s="29" t="s">
        <v>3</v>
      </c>
      <c r="C10" s="30">
        <f>C11+C14+C12+C13</f>
        <v>1045</v>
      </c>
      <c r="D10" s="30">
        <f>D11+D14+D12+D13</f>
        <v>1241</v>
      </c>
      <c r="E10" s="25">
        <f t="shared" si="0"/>
        <v>118.75598086124401</v>
      </c>
    </row>
    <row r="11" spans="1:5" ht="72.75" customHeight="1">
      <c r="A11" s="23" t="s">
        <v>24</v>
      </c>
      <c r="B11" s="24" t="s">
        <v>25</v>
      </c>
      <c r="C11" s="53"/>
      <c r="D11" s="53">
        <v>7.7</v>
      </c>
      <c r="E11" s="25"/>
    </row>
    <row r="12" spans="1:9" ht="41.25" customHeight="1">
      <c r="A12" s="26" t="s">
        <v>28</v>
      </c>
      <c r="B12" s="27" t="s">
        <v>29</v>
      </c>
      <c r="C12" s="53">
        <v>425</v>
      </c>
      <c r="D12" s="54">
        <v>191.4</v>
      </c>
      <c r="E12" s="25">
        <f t="shared" si="0"/>
        <v>45.03529411764706</v>
      </c>
      <c r="I12" s="5"/>
    </row>
    <row r="13" spans="1:5" ht="54.75" customHeight="1">
      <c r="A13" s="31" t="s">
        <v>49</v>
      </c>
      <c r="B13" s="32" t="s">
        <v>50</v>
      </c>
      <c r="C13" s="54">
        <v>230</v>
      </c>
      <c r="D13" s="54">
        <v>222.5</v>
      </c>
      <c r="E13" s="25">
        <f t="shared" si="0"/>
        <v>96.73913043478261</v>
      </c>
    </row>
    <row r="14" spans="1:5" ht="41.25" customHeight="1" thickBot="1">
      <c r="A14" s="31" t="s">
        <v>26</v>
      </c>
      <c r="B14" s="32" t="s">
        <v>27</v>
      </c>
      <c r="C14" s="54">
        <v>390</v>
      </c>
      <c r="D14" s="54">
        <v>819.4</v>
      </c>
      <c r="E14" s="25">
        <f t="shared" si="0"/>
        <v>210.1025641025641</v>
      </c>
    </row>
    <row r="15" spans="1:5" ht="28.5" customHeight="1" hidden="1" thickBot="1">
      <c r="A15" s="28" t="s">
        <v>37</v>
      </c>
      <c r="B15" s="33" t="s">
        <v>38</v>
      </c>
      <c r="C15" s="30">
        <f>C16</f>
        <v>0</v>
      </c>
      <c r="D15" s="30">
        <f>D16</f>
        <v>0</v>
      </c>
      <c r="E15" s="25" t="e">
        <f t="shared" si="0"/>
        <v>#DIV/0!</v>
      </c>
    </row>
    <row r="16" spans="1:5" ht="76.5" hidden="1" thickBot="1">
      <c r="A16" s="23" t="s">
        <v>39</v>
      </c>
      <c r="B16" s="34" t="s">
        <v>40</v>
      </c>
      <c r="C16" s="55"/>
      <c r="D16" s="56"/>
      <c r="E16" s="25" t="e">
        <f t="shared" si="0"/>
        <v>#DIV/0!</v>
      </c>
    </row>
    <row r="17" spans="1:5" ht="19.5" thickBot="1">
      <c r="A17" s="35"/>
      <c r="B17" s="36" t="s">
        <v>8</v>
      </c>
      <c r="C17" s="57">
        <f>C6+C10+C15</f>
        <v>22623</v>
      </c>
      <c r="D17" s="57">
        <f>D6+D10+D15</f>
        <v>22544.999999999996</v>
      </c>
      <c r="E17" s="25">
        <f t="shared" si="0"/>
        <v>99.65521814083012</v>
      </c>
    </row>
    <row r="18" spans="1:5" ht="22.5" customHeight="1" thickBot="1">
      <c r="A18" s="28" t="s">
        <v>5</v>
      </c>
      <c r="B18" s="33" t="s">
        <v>7</v>
      </c>
      <c r="C18" s="30">
        <f>C19+C22+C20+C21</f>
        <v>52815.100000000006</v>
      </c>
      <c r="D18" s="30">
        <f>D19+D22+D20+D21</f>
        <v>49350.784</v>
      </c>
      <c r="E18" s="25">
        <f t="shared" si="0"/>
        <v>93.44067132316324</v>
      </c>
    </row>
    <row r="19" spans="1:5" s="7" customFormat="1" ht="39.75" customHeight="1">
      <c r="A19" s="37">
        <v>41020000</v>
      </c>
      <c r="B19" s="38" t="s">
        <v>42</v>
      </c>
      <c r="C19" s="54">
        <v>4599.9</v>
      </c>
      <c r="D19" s="54">
        <v>4429.5</v>
      </c>
      <c r="E19" s="25">
        <f t="shared" si="0"/>
        <v>96.29557164286182</v>
      </c>
    </row>
    <row r="20" spans="1:5" s="7" customFormat="1" ht="39.75" customHeight="1">
      <c r="A20" s="39">
        <v>41030000</v>
      </c>
      <c r="B20" s="40" t="s">
        <v>43</v>
      </c>
      <c r="C20" s="54">
        <v>22539.4</v>
      </c>
      <c r="D20" s="54">
        <v>22539.4</v>
      </c>
      <c r="E20" s="25">
        <f t="shared" si="0"/>
        <v>100</v>
      </c>
    </row>
    <row r="21" spans="1:5" s="7" customFormat="1" ht="39.75" customHeight="1">
      <c r="A21" s="39">
        <v>41040000</v>
      </c>
      <c r="B21" s="41" t="s">
        <v>44</v>
      </c>
      <c r="C21" s="54">
        <v>4554.8</v>
      </c>
      <c r="D21" s="54">
        <v>4384.584</v>
      </c>
      <c r="E21" s="25">
        <f t="shared" si="0"/>
        <v>96.26293141301483</v>
      </c>
    </row>
    <row r="22" spans="1:9" s="7" customFormat="1" ht="39.75" customHeight="1" thickBot="1">
      <c r="A22" s="39">
        <v>41050000</v>
      </c>
      <c r="B22" s="40" t="s">
        <v>45</v>
      </c>
      <c r="C22" s="54">
        <v>21121</v>
      </c>
      <c r="D22" s="54">
        <v>17997.3</v>
      </c>
      <c r="E22" s="25">
        <f t="shared" si="0"/>
        <v>85.2104540504711</v>
      </c>
      <c r="G22" s="8"/>
      <c r="H22" s="8"/>
      <c r="I22" s="8"/>
    </row>
    <row r="23" spans="1:9" ht="29.25" customHeight="1" thickBot="1">
      <c r="A23" s="42"/>
      <c r="B23" s="43" t="s">
        <v>9</v>
      </c>
      <c r="C23" s="58">
        <f>C18+C17</f>
        <v>75438.1</v>
      </c>
      <c r="D23" s="58">
        <f>D18+D17</f>
        <v>71895.784</v>
      </c>
      <c r="E23" s="25">
        <f t="shared" si="0"/>
        <v>95.3043409099646</v>
      </c>
      <c r="G23" s="11"/>
      <c r="H23" s="11"/>
      <c r="I23" s="6"/>
    </row>
    <row r="24" spans="1:9" ht="41.25" customHeight="1" thickBot="1">
      <c r="A24" s="44"/>
      <c r="B24" s="36" t="s">
        <v>51</v>
      </c>
      <c r="C24" s="30"/>
      <c r="D24" s="30">
        <v>0</v>
      </c>
      <c r="E24" s="25"/>
      <c r="G24" s="6"/>
      <c r="H24" s="6"/>
      <c r="I24" s="6"/>
    </row>
    <row r="25" spans="1:5" s="59" customFormat="1" ht="21.75" customHeight="1" thickBot="1">
      <c r="A25" s="66" t="s">
        <v>11</v>
      </c>
      <c r="B25" s="67"/>
      <c r="C25" s="67"/>
      <c r="D25" s="67"/>
      <c r="E25" s="68"/>
    </row>
    <row r="26" spans="1:5" s="12" customFormat="1" ht="22.5" customHeight="1">
      <c r="A26" s="45" t="s">
        <v>30</v>
      </c>
      <c r="B26" s="46" t="s">
        <v>12</v>
      </c>
      <c r="C26" s="61">
        <v>3883.052</v>
      </c>
      <c r="D26" s="61">
        <v>3022.1293800000003</v>
      </c>
      <c r="E26" s="47">
        <f aca="true" t="shared" si="1" ref="E26:E34">IF(C26=0,"",IF(D26/C26*100&gt;=200,"В/100",D26/C26*100))</f>
        <v>77.8287125693913</v>
      </c>
    </row>
    <row r="27" spans="1:5" s="12" customFormat="1" ht="30" customHeight="1">
      <c r="A27" s="45" t="s">
        <v>31</v>
      </c>
      <c r="B27" s="46" t="s">
        <v>13</v>
      </c>
      <c r="C27" s="61">
        <v>40310.06680000001</v>
      </c>
      <c r="D27" s="61">
        <v>29201.236829999994</v>
      </c>
      <c r="E27" s="47">
        <f t="shared" si="1"/>
        <v>72.44154909214883</v>
      </c>
    </row>
    <row r="28" spans="1:5" s="12" customFormat="1" ht="19.5" customHeight="1">
      <c r="A28" s="45" t="s">
        <v>32</v>
      </c>
      <c r="B28" s="46" t="s">
        <v>14</v>
      </c>
      <c r="C28" s="61">
        <v>23300.232</v>
      </c>
      <c r="D28" s="61">
        <v>20346.415080000002</v>
      </c>
      <c r="E28" s="47">
        <f t="shared" si="1"/>
        <v>87.32280039100041</v>
      </c>
    </row>
    <row r="29" spans="1:5" s="12" customFormat="1" ht="42" customHeight="1">
      <c r="A29" s="45" t="s">
        <v>33</v>
      </c>
      <c r="B29" s="46" t="s">
        <v>19</v>
      </c>
      <c r="C29" s="61">
        <v>5931.382</v>
      </c>
      <c r="D29" s="61">
        <v>5005.62503</v>
      </c>
      <c r="E29" s="47">
        <f t="shared" si="1"/>
        <v>84.3922214080968</v>
      </c>
    </row>
    <row r="30" spans="1:5" s="12" customFormat="1" ht="25.5" customHeight="1">
      <c r="A30" s="45" t="s">
        <v>34</v>
      </c>
      <c r="B30" s="46" t="s">
        <v>15</v>
      </c>
      <c r="C30" s="61">
        <v>2330.114</v>
      </c>
      <c r="D30" s="61">
        <v>1680.67408</v>
      </c>
      <c r="E30" s="47">
        <f t="shared" si="1"/>
        <v>72.12840573465505</v>
      </c>
    </row>
    <row r="31" spans="1:5" s="12" customFormat="1" ht="25.5" customHeight="1">
      <c r="A31" s="45" t="s">
        <v>35</v>
      </c>
      <c r="B31" s="46" t="s">
        <v>16</v>
      </c>
      <c r="C31" s="61">
        <v>1737.84</v>
      </c>
      <c r="D31" s="61">
        <v>963.13314</v>
      </c>
      <c r="E31" s="47">
        <f t="shared" si="1"/>
        <v>55.42127813837868</v>
      </c>
    </row>
    <row r="32" spans="1:5" s="12" customFormat="1" ht="30" customHeight="1">
      <c r="A32" s="45" t="s">
        <v>36</v>
      </c>
      <c r="B32" s="46" t="s">
        <v>47</v>
      </c>
      <c r="C32" s="61">
        <v>666.3</v>
      </c>
      <c r="D32" s="61">
        <v>365.63682</v>
      </c>
      <c r="E32" s="47">
        <f t="shared" si="1"/>
        <v>54.87570463755066</v>
      </c>
    </row>
    <row r="33" spans="1:5" s="12" customFormat="1" ht="24.75" customHeight="1" thickBot="1">
      <c r="A33" s="48" t="s">
        <v>46</v>
      </c>
      <c r="B33" s="49" t="s">
        <v>17</v>
      </c>
      <c r="C33" s="61">
        <v>2548.833</v>
      </c>
      <c r="D33" s="61">
        <v>2448.833</v>
      </c>
      <c r="E33" s="47">
        <f t="shared" si="1"/>
        <v>96.07663585648805</v>
      </c>
    </row>
    <row r="34" spans="1:5" s="60" customFormat="1" ht="23.25" customHeight="1" thickBot="1">
      <c r="A34" s="50"/>
      <c r="B34" s="51" t="s">
        <v>18</v>
      </c>
      <c r="C34" s="52">
        <f>SUM(C26:C33)</f>
        <v>80707.81980000001</v>
      </c>
      <c r="D34" s="52">
        <f>SUM(D26:D33)</f>
        <v>63033.683359999995</v>
      </c>
      <c r="E34" s="47">
        <f t="shared" si="1"/>
        <v>78.10108551587957</v>
      </c>
    </row>
    <row r="35" spans="3:5" ht="12.75">
      <c r="C35" s="12"/>
      <c r="D35" s="12"/>
      <c r="E35" s="12"/>
    </row>
    <row r="36" spans="2:5" ht="12.75">
      <c r="B36" s="13"/>
      <c r="C36" s="14"/>
      <c r="D36" s="14"/>
      <c r="E36" s="1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2020-09-22T08:48:26Z</dcterms:modified>
  <cp:category/>
  <cp:version/>
  <cp:contentType/>
  <cp:contentStatus/>
</cp:coreProperties>
</file>